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filterPrivacy="1" codeName="DieseArbeitsmappe" defaultThemeVersion="124226"/>
  <bookViews>
    <workbookView xWindow="120" yWindow="90" windowWidth="15480" windowHeight="10005" tabRatio="823"/>
  </bookViews>
  <sheets>
    <sheet name="Liquidiätsplan" sheetId="15" r:id="rId1"/>
  </sheets>
  <functionGroups builtInGroupCount="17"/>
  <definedNames>
    <definedName name="BeispielC3">#REF!</definedName>
    <definedName name="BerechnungB2">#REF!</definedName>
    <definedName name="_xlnm.Print_Area" localSheetId="0">Liquidiätsplan!$B$6:$V$59</definedName>
    <definedName name="EinagabenC3" localSheetId="0">Liquidiätsplan!#REF!</definedName>
    <definedName name="EinagabenC3">#REF!</definedName>
    <definedName name="EingabenC3" localSheetId="0">Liquidiätsplan!#REF!</definedName>
    <definedName name="EingabenC3">#REF!</definedName>
    <definedName name="HilfeB3">#REF!</definedName>
    <definedName name="HinweiseB3">#REF!</definedName>
    <definedName name="StartG10">#REF!</definedName>
    <definedName name="Startseite">#REF!</definedName>
    <definedName name="StartseiteB5">#REF!</definedName>
    <definedName name="StartseiteG10">#REF!</definedName>
  </definedNames>
  <calcPr calcId="145621"/>
</workbook>
</file>

<file path=xl/calcChain.xml><?xml version="1.0" encoding="utf-8"?>
<calcChain xmlns="http://schemas.openxmlformats.org/spreadsheetml/2006/main">
  <c r="H23" i="15" l="1"/>
  <c r="H50" i="15"/>
  <c r="H51" i="15"/>
  <c r="H40" i="15"/>
  <c r="H47" i="15"/>
  <c r="F54" i="15"/>
  <c r="I23" i="15"/>
  <c r="I50" i="15"/>
  <c r="I51" i="15"/>
  <c r="I40" i="15"/>
  <c r="I47" i="15"/>
  <c r="I55" i="15"/>
  <c r="J23" i="15"/>
  <c r="J40" i="15"/>
  <c r="J47" i="15"/>
  <c r="J50" i="15"/>
  <c r="J55" i="15"/>
  <c r="K23" i="15"/>
  <c r="K50" i="15"/>
  <c r="K40" i="15"/>
  <c r="K47" i="15"/>
  <c r="K55" i="15"/>
  <c r="L23" i="15"/>
  <c r="L40" i="15"/>
  <c r="L47" i="15"/>
  <c r="L50" i="15"/>
  <c r="L55" i="15"/>
  <c r="M23" i="15"/>
  <c r="M50" i="15"/>
  <c r="M40" i="15"/>
  <c r="M47" i="15"/>
  <c r="M55" i="15"/>
  <c r="N23" i="15"/>
  <c r="N40" i="15"/>
  <c r="N47" i="15"/>
  <c r="N50" i="15"/>
  <c r="N55" i="15"/>
  <c r="O23" i="15"/>
  <c r="O50" i="15"/>
  <c r="O40" i="15"/>
  <c r="O47" i="15"/>
  <c r="O55" i="15"/>
  <c r="P23" i="15"/>
  <c r="P40" i="15"/>
  <c r="P47" i="15"/>
  <c r="P50" i="15"/>
  <c r="P55" i="15"/>
  <c r="Q23" i="15"/>
  <c r="Q50" i="15"/>
  <c r="Q40" i="15"/>
  <c r="Q47" i="15"/>
  <c r="Q55" i="15"/>
  <c r="R23" i="15"/>
  <c r="R40" i="15"/>
  <c r="R47" i="15"/>
  <c r="R50" i="15"/>
  <c r="R55" i="15"/>
  <c r="S23" i="15"/>
  <c r="S50" i="15"/>
  <c r="S40" i="15"/>
  <c r="S47" i="15"/>
  <c r="S55" i="15"/>
  <c r="H55" i="15"/>
  <c r="F55" i="15"/>
  <c r="Y4" i="15"/>
  <c r="AB4" i="15" s="1"/>
  <c r="Z4" i="15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AA4" i="15"/>
  <c r="AD4" i="15"/>
  <c r="B6" i="15"/>
  <c r="J51" i="15"/>
  <c r="K51" i="15"/>
  <c r="L51" i="15"/>
  <c r="M51" i="15"/>
  <c r="N51" i="15"/>
  <c r="O51" i="15"/>
  <c r="P51" i="15"/>
  <c r="Q51" i="15"/>
  <c r="R51" i="15"/>
  <c r="S51" i="15"/>
  <c r="H54" i="15"/>
  <c r="I54" i="15"/>
  <c r="H56" i="15"/>
  <c r="J54" i="15"/>
  <c r="I56" i="15"/>
  <c r="J56" i="15"/>
  <c r="K54" i="15"/>
  <c r="L54" i="15"/>
  <c r="K56" i="15"/>
  <c r="L56" i="15"/>
  <c r="M54" i="15"/>
  <c r="N54" i="15"/>
  <c r="M56" i="15"/>
  <c r="N56" i="15"/>
  <c r="O54" i="15"/>
  <c r="P54" i="15"/>
  <c r="O56" i="15"/>
  <c r="P56" i="15"/>
  <c r="Q54" i="15"/>
  <c r="R54" i="15"/>
  <c r="Q56" i="15"/>
  <c r="R56" i="15"/>
  <c r="S54" i="15"/>
  <c r="S56" i="15"/>
  <c r="Z5" i="15" l="1"/>
  <c r="AC4" i="15"/>
  <c r="AC5" i="15" s="1"/>
</calcChain>
</file>

<file path=xl/sharedStrings.xml><?xml version="1.0" encoding="utf-8"?>
<sst xmlns="http://schemas.openxmlformats.org/spreadsheetml/2006/main" count="54" uniqueCount="47">
  <si>
    <t>Jahr</t>
  </si>
  <si>
    <t>Monat</t>
  </si>
  <si>
    <t>Vorjahr</t>
  </si>
  <si>
    <t>Firma:</t>
  </si>
  <si>
    <t>Müller KG</t>
  </si>
  <si>
    <t>Datum:</t>
  </si>
  <si>
    <t>Aktuelles Jahr</t>
  </si>
  <si>
    <t>Tag</t>
  </si>
  <si>
    <t>Datum</t>
  </si>
  <si>
    <t>Umsatzerlöse (Zahlungseingang)</t>
  </si>
  <si>
    <t>Erhaltene Anzahlungen</t>
  </si>
  <si>
    <t>Ausgaben/Auszahlungen allgemein</t>
  </si>
  <si>
    <t>Löhne und Gehälter</t>
  </si>
  <si>
    <t>Sozialabgaben</t>
  </si>
  <si>
    <t xml:space="preserve">Wareneinsatz </t>
  </si>
  <si>
    <t>Mieten</t>
  </si>
  <si>
    <t>Betriebliche Steuern</t>
  </si>
  <si>
    <t>Versicherungen</t>
  </si>
  <si>
    <t>Zinsen</t>
  </si>
  <si>
    <t>Geleistete Anzahlungen</t>
  </si>
  <si>
    <t>Tilgungen für Kredite</t>
  </si>
  <si>
    <t>Investitionen</t>
  </si>
  <si>
    <t>Sonstige Ausgaben</t>
  </si>
  <si>
    <t>Summe Ausgaben – Liquiditätsabfluss</t>
  </si>
  <si>
    <t>5. Kontokorrent</t>
  </si>
  <si>
    <t>Verfügbarer Kontokorrent</t>
  </si>
  <si>
    <t>Kontokorrent</t>
  </si>
  <si>
    <t>1. Einnahmen – Liquiditätszufluss</t>
  </si>
  <si>
    <t>2. Ausgaben – Liquiditätsabfluss</t>
  </si>
  <si>
    <t>3. Kapitalverwendung</t>
  </si>
  <si>
    <t>Summe Kapitalverwendung</t>
  </si>
  <si>
    <t>Vortrag liquide Mittel (Bank, Kasse …)</t>
  </si>
  <si>
    <t>4. Liquiditätsveränderung</t>
  </si>
  <si>
    <t>Feststellung des Liquiditätsstatus</t>
  </si>
  <si>
    <t>Vortragswerte</t>
  </si>
  <si>
    <t>Liquiditätswerte</t>
  </si>
  <si>
    <t>Summe liquide Mittel</t>
  </si>
  <si>
    <t>Trotz zweier geplanter Investitionen in den Monaten April und September ist unsere Liquiditätslage als gut zu bezeichnen.</t>
  </si>
  <si>
    <t>Sonstige Einnahmen</t>
  </si>
  <si>
    <t>Liquiditätsveränderung kumuliert</t>
  </si>
  <si>
    <t>Summe Einnahmen – Liquiditätszufluss</t>
  </si>
  <si>
    <t>Tilgung (–)/Aufnahme (+) von Darlehen</t>
  </si>
  <si>
    <t>Erhöhung (–)/Verminderung (+) von Finanzanlagen</t>
  </si>
  <si>
    <t>Entnahmen (–)/Einlagen (+)</t>
  </si>
  <si>
    <t>Investitionen (– /Deinvestition (+)</t>
  </si>
  <si>
    <t>Liquiditätsveränderung im Monat</t>
  </si>
  <si>
    <t>Liquide 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</si>
</sst>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407]mmm/\ yy;@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4"/>
      <color indexed="9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0" fillId="11" borderId="1" applyNumberFormat="0" applyAlignment="0" applyProtection="0"/>
    <xf numFmtId="0" fontId="11" fillId="11" borderId="2" applyNumberFormat="0" applyAlignment="0" applyProtection="0"/>
    <xf numFmtId="0" fontId="12" fillId="4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9" fillId="13" borderId="4" applyNumberFormat="0" applyFont="0" applyAlignment="0" applyProtection="0"/>
    <xf numFmtId="0" fontId="17" fillId="2" borderId="0" applyNumberFormat="0" applyBorder="0" applyAlignment="0" applyProtection="0"/>
    <xf numFmtId="0" fontId="7" fillId="0" borderId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4" fillId="14" borderId="9" applyNumberFormat="0" applyAlignment="0" applyProtection="0"/>
  </cellStyleXfs>
  <cellXfs count="64">
    <xf numFmtId="0" fontId="0" fillId="0" borderId="0" xfId="0"/>
    <xf numFmtId="0" fontId="3" fillId="0" borderId="0" xfId="17" applyFont="1" applyProtection="1">
      <protection hidden="1"/>
    </xf>
    <xf numFmtId="0" fontId="3" fillId="0" borderId="10" xfId="17" applyFont="1" applyBorder="1" applyProtection="1">
      <protection hidden="1"/>
    </xf>
    <xf numFmtId="0" fontId="3" fillId="0" borderId="0" xfId="17" applyFont="1" applyBorder="1" applyProtection="1">
      <protection hidden="1"/>
    </xf>
    <xf numFmtId="0" fontId="3" fillId="0" borderId="11" xfId="17" applyFont="1" applyBorder="1" applyProtection="1">
      <protection hidden="1"/>
    </xf>
    <xf numFmtId="0" fontId="3" fillId="0" borderId="12" xfId="17" applyFont="1" applyBorder="1" applyProtection="1">
      <protection hidden="1"/>
    </xf>
    <xf numFmtId="0" fontId="3" fillId="0" borderId="13" xfId="17" applyFont="1" applyBorder="1" applyProtection="1">
      <protection hidden="1"/>
    </xf>
    <xf numFmtId="0" fontId="3" fillId="0" borderId="14" xfId="17" applyFont="1" applyBorder="1" applyProtection="1">
      <protection hidden="1"/>
    </xf>
    <xf numFmtId="4" fontId="3" fillId="0" borderId="0" xfId="17" applyNumberFormat="1" applyFont="1" applyProtection="1">
      <protection hidden="1"/>
    </xf>
    <xf numFmtId="0" fontId="3" fillId="0" borderId="15" xfId="17" applyFont="1" applyBorder="1" applyProtection="1">
      <protection hidden="1"/>
    </xf>
    <xf numFmtId="0" fontId="3" fillId="0" borderId="16" xfId="17" applyFont="1" applyBorder="1" applyProtection="1">
      <protection hidden="1"/>
    </xf>
    <xf numFmtId="0" fontId="3" fillId="0" borderId="17" xfId="17" applyFont="1" applyBorder="1" applyProtection="1">
      <protection hidden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0" xfId="0" applyBorder="1"/>
    <xf numFmtId="3" fontId="3" fillId="15" borderId="25" xfId="17" applyNumberFormat="1" applyFont="1" applyFill="1" applyBorder="1" applyProtection="1">
      <protection hidden="1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3" fontId="0" fillId="0" borderId="0" xfId="0" applyNumberFormat="1"/>
    <xf numFmtId="0" fontId="2" fillId="0" borderId="0" xfId="0" applyFont="1"/>
    <xf numFmtId="3" fontId="0" fillId="15" borderId="0" xfId="0" applyNumberFormat="1" applyFill="1"/>
    <xf numFmtId="164" fontId="2" fillId="0" borderId="0" xfId="0" applyNumberFormat="1" applyFont="1" applyFill="1"/>
    <xf numFmtId="3" fontId="0" fillId="16" borderId="25" xfId="0" applyNumberFormat="1" applyFill="1" applyBorder="1"/>
    <xf numFmtId="3" fontId="0" fillId="15" borderId="25" xfId="0" applyNumberFormat="1" applyFill="1" applyBorder="1"/>
    <xf numFmtId="3" fontId="0" fillId="16" borderId="22" xfId="0" applyNumberFormat="1" applyFill="1" applyBorder="1"/>
    <xf numFmtId="0" fontId="2" fillId="0" borderId="27" xfId="0" applyFont="1" applyBorder="1"/>
    <xf numFmtId="3" fontId="2" fillId="15" borderId="27" xfId="0" applyNumberFormat="1" applyFont="1" applyFill="1" applyBorder="1"/>
    <xf numFmtId="3" fontId="2" fillId="15" borderId="28" xfId="0" applyNumberFormat="1" applyFont="1" applyFill="1" applyBorder="1"/>
    <xf numFmtId="0" fontId="3" fillId="0" borderId="0" xfId="0" applyFont="1"/>
    <xf numFmtId="3" fontId="3" fillId="15" borderId="0" xfId="17" applyNumberFormat="1" applyFont="1" applyFill="1" applyProtection="1">
      <protection hidden="1"/>
    </xf>
    <xf numFmtId="0" fontId="4" fillId="17" borderId="0" xfId="0" applyFont="1" applyFill="1"/>
    <xf numFmtId="3" fontId="0" fillId="15" borderId="22" xfId="0" applyNumberFormat="1" applyFill="1" applyBorder="1"/>
    <xf numFmtId="0" fontId="2" fillId="0" borderId="27" xfId="17" applyFont="1" applyBorder="1" applyProtection="1">
      <protection hidden="1"/>
    </xf>
    <xf numFmtId="0" fontId="2" fillId="0" borderId="2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4" fontId="0" fillId="0" borderId="44" xfId="0" applyNumberFormat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3" fillId="16" borderId="29" xfId="17" applyFont="1" applyFill="1" applyBorder="1" applyAlignment="1" applyProtection="1">
      <alignment horizontal="left" vertical="top"/>
      <protection hidden="1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0" xfId="0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17" borderId="1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5" fillId="16" borderId="37" xfId="0" applyFont="1" applyFill="1" applyBorder="1" applyAlignment="1">
      <alignment horizontal="left"/>
    </xf>
    <xf numFmtId="0" fontId="5" fillId="16" borderId="38" xfId="0" applyFont="1" applyFill="1" applyBorder="1" applyAlignment="1">
      <alignment horizontal="left"/>
    </xf>
    <xf numFmtId="0" fontId="5" fillId="16" borderId="39" xfId="0" applyFont="1" applyFill="1" applyBorder="1" applyAlignment="1">
      <alignment horizontal="left"/>
    </xf>
    <xf numFmtId="14" fontId="5" fillId="16" borderId="40" xfId="0" applyNumberFormat="1" applyFont="1" applyFill="1" applyBorder="1" applyAlignment="1">
      <alignment horizontal="left"/>
    </xf>
    <xf numFmtId="14" fontId="5" fillId="16" borderId="28" xfId="0" applyNumberFormat="1" applyFont="1" applyFill="1" applyBorder="1" applyAlignment="1">
      <alignment horizontal="left"/>
    </xf>
    <xf numFmtId="14" fontId="5" fillId="16" borderId="41" xfId="0" applyNumberFormat="1" applyFont="1" applyFill="1" applyBorder="1" applyAlignment="1">
      <alignment horizontal="left"/>
    </xf>
    <xf numFmtId="0" fontId="5" fillId="0" borderId="42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27" xfId="0" applyFont="1" applyBorder="1" applyAlignment="1">
      <alignment horizontal="left"/>
    </xf>
  </cellXfs>
  <cellStyles count="26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Euro" xfId="12"/>
    <cellStyle name="Gut" xfId="13" builtinId="26" customBuiltin="1"/>
    <cellStyle name="Neutral" xfId="14" builtinId="28" customBuiltin="1"/>
    <cellStyle name="Notiz" xfId="15" builtinId="10" customBuiltin="1"/>
    <cellStyle name="Schlecht" xfId="16" builtinId="27" customBuiltin="1"/>
    <cellStyle name="Standard" xfId="0" builtinId="0"/>
    <cellStyle name="Standard_Umsatzplanung" xfId="17"/>
    <cellStyle name="Überschrift" xfId="18" builtinId="15" customBuiltin="1"/>
    <cellStyle name="Überschrift 1" xfId="19" builtinId="16" customBuiltin="1"/>
    <cellStyle name="Überschrift 2" xfId="20" builtinId="17" customBuiltin="1"/>
    <cellStyle name="Überschrift 3" xfId="21" builtinId="18" customBuiltin="1"/>
    <cellStyle name="Überschrift 4" xfId="22" builtinId="19" customBuiltin="1"/>
    <cellStyle name="Verknüpfte Zelle" xfId="23" builtinId="24" customBuiltin="1"/>
    <cellStyle name="Warnender Text" xfId="24" builtinId="11" customBuiltin="1"/>
    <cellStyle name="Zelle überprüfen" xfId="25" builtinId="23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autoPageBreaks="0"/>
  </sheetPr>
  <dimension ref="B1:AE59"/>
  <sheetViews>
    <sheetView showGridLines="0" tabSelected="1" zoomScaleNormal="100" workbookViewId="0">
      <selection activeCell="B6" sqref="B6:V6"/>
    </sheetView>
  </sheetViews>
  <sheetFormatPr baseColWidth="10" defaultRowHeight="12.6" customHeight="1" x14ac:dyDescent="0.2"/>
  <cols>
    <col min="1" max="1" width="2.140625" style="1" customWidth="1"/>
    <col min="2" max="2" width="2.28515625" style="1" customWidth="1"/>
    <col min="3" max="3" width="2.28515625" style="1" hidden="1" customWidth="1"/>
    <col min="4" max="4" width="2.28515625" style="1" customWidth="1"/>
    <col min="5" max="5" width="33.140625" style="1" customWidth="1"/>
    <col min="6" max="6" width="12.42578125" style="1" customWidth="1"/>
    <col min="7" max="7" width="1" style="1" customWidth="1"/>
    <col min="8" max="11" width="9.7109375" style="1" customWidth="1"/>
    <col min="12" max="12" width="10.7109375" style="1" customWidth="1"/>
    <col min="13" max="14" width="9.7109375" style="1" customWidth="1"/>
    <col min="15" max="15" width="9.28515625" style="1" customWidth="1"/>
    <col min="16" max="19" width="9.7109375" style="1" customWidth="1"/>
    <col min="20" max="20" width="9.7109375" style="1" hidden="1" customWidth="1"/>
    <col min="21" max="21" width="0.42578125" style="1" customWidth="1"/>
    <col min="22" max="22" width="1.140625" style="1" customWidth="1"/>
    <col min="23" max="23" width="8.7109375" style="1" customWidth="1"/>
    <col min="24" max="24" width="8.7109375" style="1" hidden="1" customWidth="1"/>
    <col min="25" max="26" width="0" style="1" hidden="1" customWidth="1"/>
    <col min="27" max="27" width="9.85546875" style="1" hidden="1" customWidth="1"/>
    <col min="28" max="29" width="11.42578125" style="1" hidden="1" customWidth="1"/>
    <col min="30" max="30" width="4" style="1" hidden="1" customWidth="1"/>
    <col min="31" max="31" width="11.42578125" style="1" hidden="1" customWidth="1"/>
    <col min="32" max="16384" width="11.42578125" style="1"/>
  </cols>
  <sheetData>
    <row r="1" spans="2:30" ht="12.6" customHeight="1" thickBot="1" x14ac:dyDescent="0.25"/>
    <row r="2" spans="2:30" ht="12.6" customHeight="1" thickBot="1" x14ac:dyDescent="0.25">
      <c r="Y2" s="38" t="s">
        <v>6</v>
      </c>
      <c r="Z2" s="39"/>
      <c r="AA2" s="40"/>
      <c r="AB2" s="38" t="s">
        <v>2</v>
      </c>
      <c r="AC2" s="39"/>
      <c r="AD2" s="40"/>
    </row>
    <row r="3" spans="2:30" ht="15.75" x14ac:dyDescent="0.25">
      <c r="B3" s="60" t="s">
        <v>3</v>
      </c>
      <c r="C3" s="61"/>
      <c r="D3" s="61"/>
      <c r="E3" s="61"/>
      <c r="F3" s="21"/>
      <c r="G3" s="21"/>
      <c r="H3" s="54" t="s">
        <v>4</v>
      </c>
      <c r="I3" s="55"/>
      <c r="J3" s="56"/>
      <c r="Y3" s="12" t="s">
        <v>0</v>
      </c>
      <c r="Z3" s="13" t="s">
        <v>1</v>
      </c>
      <c r="AA3" s="14" t="s">
        <v>7</v>
      </c>
      <c r="AB3" s="12" t="s">
        <v>0</v>
      </c>
      <c r="AC3" s="13" t="s">
        <v>1</v>
      </c>
      <c r="AD3" s="14" t="s">
        <v>7</v>
      </c>
    </row>
    <row r="4" spans="2:30" ht="16.5" thickBot="1" x14ac:dyDescent="0.3">
      <c r="B4" s="62" t="s">
        <v>5</v>
      </c>
      <c r="C4" s="63"/>
      <c r="D4" s="63"/>
      <c r="E4" s="63"/>
      <c r="F4" s="22"/>
      <c r="G4" s="22"/>
      <c r="H4" s="57">
        <v>43131</v>
      </c>
      <c r="I4" s="58"/>
      <c r="J4" s="59"/>
      <c r="Y4" s="15">
        <f>+YEAR(H4)</f>
        <v>2018</v>
      </c>
      <c r="Z4" s="16">
        <f>+MONTH(H4)</f>
        <v>1</v>
      </c>
      <c r="AA4" s="17">
        <f>+DAY(H4)</f>
        <v>31</v>
      </c>
      <c r="AB4" s="15">
        <f>+Y4-1</f>
        <v>2017</v>
      </c>
      <c r="AC4" s="16">
        <f>+Z4</f>
        <v>1</v>
      </c>
      <c r="AD4" s="17">
        <f>+AA4</f>
        <v>31</v>
      </c>
    </row>
    <row r="5" spans="2:30" ht="12.6" customHeight="1" thickBot="1" x14ac:dyDescent="0.25">
      <c r="Y5" s="18" t="s">
        <v>8</v>
      </c>
      <c r="Z5" s="41">
        <f>DATE(Y4,Z4,AA4)</f>
        <v>43131</v>
      </c>
      <c r="AA5" s="42"/>
      <c r="AB5" s="18" t="s">
        <v>8</v>
      </c>
      <c r="AC5" s="41">
        <f>DATE(AB4,AC4,AD4)</f>
        <v>42766</v>
      </c>
      <c r="AD5" s="42"/>
    </row>
    <row r="6" spans="2:30" ht="17.25" customHeight="1" thickBot="1" x14ac:dyDescent="0.25">
      <c r="B6" s="52" t="str">
        <f>IF(OR(H3="",H4=""),"Liquiditätsplan","Liquidiätsplan der "&amp;H3&amp;" zum "&amp;AA4&amp;"."&amp;Z4&amp;"."&amp;Y4)</f>
        <v>Liquidiätsplan der Müller KG zum 31.1.2018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2:30" ht="12.6" customHeight="1" x14ac:dyDescent="0.2"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30" ht="12.4" hidden="1" customHeight="1" x14ac:dyDescent="0.2">
      <c r="B8" s="2"/>
      <c r="C8" s="3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 s="19"/>
      <c r="V8" s="4"/>
    </row>
    <row r="9" spans="2:30" ht="12.4" hidden="1" customHeight="1" x14ac:dyDescent="0.2">
      <c r="B9" s="2"/>
      <c r="C9" s="3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 s="19"/>
      <c r="V9" s="4"/>
    </row>
    <row r="10" spans="2:30" ht="12.4" customHeight="1" x14ac:dyDescent="0.2">
      <c r="B10" s="2"/>
      <c r="C10" s="3"/>
      <c r="D10" s="35" t="s">
        <v>34</v>
      </c>
      <c r="E10" s="35"/>
      <c r="F10" s="35"/>
      <c r="G10"/>
      <c r="H10" s="43" t="s">
        <v>37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5"/>
      <c r="T10"/>
      <c r="U10" s="19"/>
      <c r="V10" s="4"/>
    </row>
    <row r="11" spans="2:30" ht="12.4" customHeight="1" x14ac:dyDescent="0.2">
      <c r="B11" s="2"/>
      <c r="C11" s="3"/>
      <c r="D11"/>
      <c r="E11"/>
      <c r="F11"/>
      <c r="G11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8"/>
      <c r="T11"/>
      <c r="U11" s="19"/>
      <c r="V11" s="4"/>
    </row>
    <row r="12" spans="2:30" ht="12.4" customHeight="1" x14ac:dyDescent="0.2">
      <c r="B12" s="2"/>
      <c r="C12" s="3"/>
      <c r="D12"/>
      <c r="E12" s="33" t="s">
        <v>31</v>
      </c>
      <c r="F12" s="27">
        <v>220000</v>
      </c>
      <c r="G12"/>
      <c r="H12" s="46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  <c r="T12"/>
      <c r="U12" s="19"/>
      <c r="V12" s="4"/>
    </row>
    <row r="13" spans="2:30" ht="12.4" customHeight="1" x14ac:dyDescent="0.2">
      <c r="B13" s="2"/>
      <c r="C13" s="3"/>
      <c r="D13"/>
      <c r="E13" t="s">
        <v>26</v>
      </c>
      <c r="F13" s="27">
        <v>50000</v>
      </c>
      <c r="G13"/>
      <c r="H13" s="46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  <c r="T13"/>
      <c r="U13" s="19"/>
      <c r="V13" s="4"/>
    </row>
    <row r="14" spans="2:30" ht="12.4" customHeight="1" x14ac:dyDescent="0.2">
      <c r="B14" s="2"/>
      <c r="C14" s="3"/>
      <c r="D14"/>
      <c r="G14"/>
      <c r="H14" s="46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8"/>
      <c r="T14"/>
      <c r="U14" s="19"/>
      <c r="V14" s="4"/>
    </row>
    <row r="15" spans="2:30" ht="12.4" customHeight="1" x14ac:dyDescent="0.2">
      <c r="B15" s="2"/>
      <c r="C15" s="3"/>
      <c r="D15" s="35" t="s">
        <v>35</v>
      </c>
      <c r="E15" s="35"/>
      <c r="F15" s="35"/>
      <c r="G15" s="26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/>
      <c r="U15" s="19"/>
      <c r="V15" s="4"/>
    </row>
    <row r="16" spans="2:30" ht="12.4" customHeight="1" x14ac:dyDescent="0.2">
      <c r="B16" s="2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/>
      <c r="U16" s="19"/>
      <c r="V16" s="4"/>
    </row>
    <row r="17" spans="2:26" ht="12.4" customHeight="1" x14ac:dyDescent="0.2">
      <c r="B17" s="2"/>
      <c r="C17" s="3"/>
      <c r="D17"/>
      <c r="E17"/>
      <c r="F17"/>
      <c r="G17"/>
      <c r="H17" s="26">
        <f>+DATE(Y4,Z4,1)</f>
        <v>43101</v>
      </c>
      <c r="I17" s="26">
        <f t="shared" ref="I17:S17" si="0">+H17+32</f>
        <v>43133</v>
      </c>
      <c r="J17" s="26">
        <f t="shared" si="0"/>
        <v>43165</v>
      </c>
      <c r="K17" s="26">
        <f t="shared" si="0"/>
        <v>43197</v>
      </c>
      <c r="L17" s="26">
        <f t="shared" si="0"/>
        <v>43229</v>
      </c>
      <c r="M17" s="26">
        <f t="shared" si="0"/>
        <v>43261</v>
      </c>
      <c r="N17" s="26">
        <f t="shared" si="0"/>
        <v>43293</v>
      </c>
      <c r="O17" s="26">
        <f t="shared" si="0"/>
        <v>43325</v>
      </c>
      <c r="P17" s="26">
        <f t="shared" si="0"/>
        <v>43357</v>
      </c>
      <c r="Q17" s="26">
        <f t="shared" si="0"/>
        <v>43389</v>
      </c>
      <c r="R17" s="26">
        <f t="shared" si="0"/>
        <v>43421</v>
      </c>
      <c r="S17" s="26">
        <f t="shared" si="0"/>
        <v>43453</v>
      </c>
      <c r="T17"/>
      <c r="U17" s="19"/>
      <c r="V17" s="4"/>
    </row>
    <row r="18" spans="2:26" ht="12.4" customHeight="1" x14ac:dyDescent="0.2">
      <c r="B18" s="2"/>
      <c r="C18" s="3"/>
      <c r="D18" s="24" t="s">
        <v>27</v>
      </c>
      <c r="E18" s="24"/>
      <c r="F18" s="24"/>
      <c r="G18" s="24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/>
      <c r="U18" s="19"/>
      <c r="V18" s="4"/>
      <c r="Z18" s="8"/>
    </row>
    <row r="19" spans="2:26" ht="12.4" customHeight="1" x14ac:dyDescent="0.2">
      <c r="B19" s="2"/>
      <c r="C19" s="3"/>
      <c r="D19"/>
      <c r="E19" t="s">
        <v>9</v>
      </c>
      <c r="F19"/>
      <c r="G19"/>
      <c r="H19" s="27">
        <v>325000</v>
      </c>
      <c r="I19" s="27">
        <v>340000</v>
      </c>
      <c r="J19" s="27">
        <v>295000</v>
      </c>
      <c r="K19" s="27">
        <v>275000</v>
      </c>
      <c r="L19" s="27">
        <v>290000</v>
      </c>
      <c r="M19" s="27">
        <v>240000</v>
      </c>
      <c r="N19" s="27">
        <v>210000</v>
      </c>
      <c r="O19" s="27">
        <v>225000</v>
      </c>
      <c r="P19" s="27">
        <v>245000</v>
      </c>
      <c r="Q19" s="27">
        <v>255000</v>
      </c>
      <c r="R19" s="27">
        <v>280000</v>
      </c>
      <c r="S19" s="27">
        <v>268000</v>
      </c>
      <c r="T19"/>
      <c r="U19" s="19"/>
      <c r="V19" s="4"/>
      <c r="Z19" s="8"/>
    </row>
    <row r="20" spans="2:26" ht="12.4" customHeight="1" x14ac:dyDescent="0.2">
      <c r="B20" s="2"/>
      <c r="C20" s="3"/>
      <c r="D20"/>
      <c r="E20" t="s">
        <v>10</v>
      </c>
      <c r="F20"/>
      <c r="G20"/>
      <c r="H20" s="27">
        <v>10000</v>
      </c>
      <c r="I20" s="27">
        <v>0</v>
      </c>
      <c r="J20" s="27">
        <v>0</v>
      </c>
      <c r="K20" s="27">
        <v>15000</v>
      </c>
      <c r="L20" s="27">
        <v>0</v>
      </c>
      <c r="M20" s="27">
        <v>0</v>
      </c>
      <c r="N20" s="27">
        <v>0</v>
      </c>
      <c r="O20" s="27">
        <v>0</v>
      </c>
      <c r="P20" s="27">
        <v>10000</v>
      </c>
      <c r="Q20" s="27">
        <v>0</v>
      </c>
      <c r="R20" s="27">
        <v>0</v>
      </c>
      <c r="S20" s="27">
        <v>1000</v>
      </c>
      <c r="T20"/>
      <c r="U20" s="19"/>
      <c r="V20" s="4"/>
      <c r="Z20" s="8"/>
    </row>
    <row r="21" spans="2:26" ht="12.4" customHeight="1" x14ac:dyDescent="0.2">
      <c r="B21" s="2"/>
      <c r="C21" s="3"/>
      <c r="D21"/>
      <c r="E21" t="s">
        <v>38</v>
      </c>
      <c r="F21"/>
      <c r="G21"/>
      <c r="H21" s="27">
        <v>10000</v>
      </c>
      <c r="I21" s="27">
        <v>5000</v>
      </c>
      <c r="J21" s="27">
        <v>2000</v>
      </c>
      <c r="K21" s="27">
        <v>4000</v>
      </c>
      <c r="L21" s="27">
        <v>5000</v>
      </c>
      <c r="M21" s="27">
        <v>10000</v>
      </c>
      <c r="N21" s="27">
        <v>5000</v>
      </c>
      <c r="O21" s="27">
        <v>2000</v>
      </c>
      <c r="P21" s="27">
        <v>4000</v>
      </c>
      <c r="Q21" s="27">
        <v>5000</v>
      </c>
      <c r="R21" s="27">
        <v>2000</v>
      </c>
      <c r="S21" s="27">
        <v>1000</v>
      </c>
      <c r="T21"/>
      <c r="U21" s="19"/>
      <c r="V21" s="4"/>
    </row>
    <row r="22" spans="2:26" ht="12.4" customHeight="1" x14ac:dyDescent="0.2">
      <c r="B22" s="2"/>
      <c r="C22" s="3"/>
      <c r="D22"/>
      <c r="E22" t="s">
        <v>38</v>
      </c>
      <c r="F22"/>
      <c r="G22"/>
      <c r="H22" s="27">
        <v>0</v>
      </c>
      <c r="I22" s="27">
        <v>5000</v>
      </c>
      <c r="J22" s="27">
        <v>0</v>
      </c>
      <c r="K22" s="27">
        <v>0</v>
      </c>
      <c r="L22" s="27">
        <v>0</v>
      </c>
      <c r="M22" s="27">
        <v>5000</v>
      </c>
      <c r="N22" s="27">
        <v>0</v>
      </c>
      <c r="O22" s="27">
        <v>0</v>
      </c>
      <c r="P22" s="27">
        <v>0</v>
      </c>
      <c r="Q22" s="27">
        <v>10000</v>
      </c>
      <c r="R22" s="27">
        <v>0</v>
      </c>
      <c r="S22" s="27">
        <v>0</v>
      </c>
      <c r="T22"/>
      <c r="U22" s="19"/>
      <c r="V22" s="4"/>
    </row>
    <row r="23" spans="2:26" ht="12.4" customHeight="1" thickBot="1" x14ac:dyDescent="0.25">
      <c r="B23" s="2"/>
      <c r="C23" s="3"/>
      <c r="D23"/>
      <c r="E23" s="30" t="s">
        <v>40</v>
      </c>
      <c r="F23" s="30"/>
      <c r="G23" s="30"/>
      <c r="H23" s="32">
        <f t="shared" ref="H23:S23" si="1">SUM(H19:H22)</f>
        <v>345000</v>
      </c>
      <c r="I23" s="32">
        <f t="shared" si="1"/>
        <v>350000</v>
      </c>
      <c r="J23" s="32">
        <f t="shared" si="1"/>
        <v>297000</v>
      </c>
      <c r="K23" s="32">
        <f t="shared" si="1"/>
        <v>294000</v>
      </c>
      <c r="L23" s="32">
        <f t="shared" si="1"/>
        <v>295000</v>
      </c>
      <c r="M23" s="32">
        <f t="shared" si="1"/>
        <v>255000</v>
      </c>
      <c r="N23" s="32">
        <f t="shared" si="1"/>
        <v>215000</v>
      </c>
      <c r="O23" s="32">
        <f t="shared" si="1"/>
        <v>227000</v>
      </c>
      <c r="P23" s="32">
        <f t="shared" si="1"/>
        <v>259000</v>
      </c>
      <c r="Q23" s="32">
        <f t="shared" si="1"/>
        <v>270000</v>
      </c>
      <c r="R23" s="32">
        <f t="shared" si="1"/>
        <v>282000</v>
      </c>
      <c r="S23" s="32">
        <f t="shared" si="1"/>
        <v>270000</v>
      </c>
      <c r="T23"/>
      <c r="U23" s="19"/>
      <c r="V23" s="4"/>
    </row>
    <row r="24" spans="2:26" ht="12.4" customHeight="1" x14ac:dyDescent="0.2">
      <c r="B24" s="2"/>
      <c r="C24" s="3"/>
      <c r="D24"/>
      <c r="E24"/>
      <c r="F24"/>
      <c r="G24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/>
      <c r="U24" s="3"/>
      <c r="V24" s="4"/>
    </row>
    <row r="25" spans="2:26" ht="12.4" customHeight="1" x14ac:dyDescent="0.2">
      <c r="B25" s="2"/>
      <c r="C25" s="3"/>
      <c r="D25" s="24" t="s">
        <v>28</v>
      </c>
      <c r="E25" s="24"/>
      <c r="F25" s="24"/>
      <c r="G25" s="24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/>
      <c r="U25" s="3"/>
      <c r="V25" s="4"/>
    </row>
    <row r="26" spans="2:26" ht="12.4" customHeight="1" x14ac:dyDescent="0.2">
      <c r="B26" s="2"/>
      <c r="C26" s="3"/>
      <c r="D26"/>
      <c r="E26" t="s">
        <v>11</v>
      </c>
      <c r="F26"/>
      <c r="G26"/>
      <c r="H26" s="27">
        <v>25000</v>
      </c>
      <c r="I26" s="27">
        <v>70000</v>
      </c>
      <c r="J26" s="27">
        <v>30000</v>
      </c>
      <c r="K26" s="27">
        <v>40000</v>
      </c>
      <c r="L26" s="27">
        <v>50000</v>
      </c>
      <c r="M26" s="27">
        <v>20000</v>
      </c>
      <c r="N26" s="27">
        <v>15000</v>
      </c>
      <c r="O26" s="27">
        <v>10000</v>
      </c>
      <c r="P26" s="27">
        <v>2000</v>
      </c>
      <c r="Q26" s="27">
        <v>40000</v>
      </c>
      <c r="R26" s="27">
        <v>25000</v>
      </c>
      <c r="S26" s="27">
        <v>10000</v>
      </c>
      <c r="T26"/>
      <c r="U26" s="3"/>
      <c r="V26" s="4"/>
    </row>
    <row r="27" spans="2:26" ht="12.4" customHeight="1" x14ac:dyDescent="0.2">
      <c r="B27" s="2"/>
      <c r="C27" s="3"/>
      <c r="D27"/>
      <c r="E27" t="s">
        <v>12</v>
      </c>
      <c r="F27"/>
      <c r="G27"/>
      <c r="H27" s="27">
        <v>70000</v>
      </c>
      <c r="I27" s="27">
        <v>70000</v>
      </c>
      <c r="J27" s="27">
        <v>70000</v>
      </c>
      <c r="K27" s="27">
        <v>70000</v>
      </c>
      <c r="L27" s="27">
        <v>70000</v>
      </c>
      <c r="M27" s="27">
        <v>80000</v>
      </c>
      <c r="N27" s="27">
        <v>70000</v>
      </c>
      <c r="O27" s="27">
        <v>70000</v>
      </c>
      <c r="P27" s="27">
        <v>70000</v>
      </c>
      <c r="Q27" s="27">
        <v>70000</v>
      </c>
      <c r="R27" s="27">
        <v>100000</v>
      </c>
      <c r="S27" s="27">
        <v>70000</v>
      </c>
      <c r="T27"/>
      <c r="U27" s="3"/>
      <c r="V27" s="4"/>
    </row>
    <row r="28" spans="2:26" ht="12.4" customHeight="1" x14ac:dyDescent="0.2">
      <c r="B28" s="2"/>
      <c r="C28" s="3"/>
      <c r="D28"/>
      <c r="E28" t="s">
        <v>13</v>
      </c>
      <c r="F28"/>
      <c r="G28"/>
      <c r="H28" s="27">
        <v>20000</v>
      </c>
      <c r="I28" s="27">
        <v>20000</v>
      </c>
      <c r="J28" s="27">
        <v>20000</v>
      </c>
      <c r="K28" s="27">
        <v>20000</v>
      </c>
      <c r="L28" s="27">
        <v>20000</v>
      </c>
      <c r="M28" s="27">
        <v>25000</v>
      </c>
      <c r="N28" s="27">
        <v>20000</v>
      </c>
      <c r="O28" s="27">
        <v>20000</v>
      </c>
      <c r="P28" s="27">
        <v>20000</v>
      </c>
      <c r="Q28" s="27">
        <v>20000</v>
      </c>
      <c r="R28" s="27">
        <v>40000</v>
      </c>
      <c r="S28" s="27">
        <v>20000</v>
      </c>
      <c r="T28"/>
      <c r="U28" s="3"/>
      <c r="V28" s="4"/>
    </row>
    <row r="29" spans="2:26" ht="12.4" customHeight="1" x14ac:dyDescent="0.2">
      <c r="B29" s="2"/>
      <c r="C29" s="3"/>
      <c r="D29"/>
      <c r="E29" t="s">
        <v>14</v>
      </c>
      <c r="F29"/>
      <c r="G29"/>
      <c r="H29" s="27">
        <v>50000</v>
      </c>
      <c r="I29" s="27">
        <v>70000</v>
      </c>
      <c r="J29" s="27">
        <v>40000</v>
      </c>
      <c r="K29" s="27">
        <v>70000</v>
      </c>
      <c r="L29" s="27">
        <v>20000</v>
      </c>
      <c r="M29" s="27">
        <v>30000</v>
      </c>
      <c r="N29" s="27">
        <v>20000</v>
      </c>
      <c r="O29" s="27">
        <v>50000</v>
      </c>
      <c r="P29" s="27">
        <v>20000</v>
      </c>
      <c r="Q29" s="27">
        <v>10000</v>
      </c>
      <c r="R29" s="27">
        <v>15000</v>
      </c>
      <c r="S29" s="27">
        <v>10000</v>
      </c>
      <c r="T29"/>
      <c r="U29" s="3"/>
      <c r="V29" s="4"/>
    </row>
    <row r="30" spans="2:26" ht="12.4" customHeight="1" x14ac:dyDescent="0.2">
      <c r="B30" s="2"/>
      <c r="C30" s="3"/>
      <c r="D30"/>
      <c r="E30" t="s">
        <v>15</v>
      </c>
      <c r="F30"/>
      <c r="G30"/>
      <c r="H30" s="27">
        <v>10000</v>
      </c>
      <c r="I30" s="27">
        <v>10000</v>
      </c>
      <c r="J30" s="27">
        <v>10000</v>
      </c>
      <c r="K30" s="27">
        <v>10000</v>
      </c>
      <c r="L30" s="27">
        <v>10000</v>
      </c>
      <c r="M30" s="27">
        <v>10000</v>
      </c>
      <c r="N30" s="27">
        <v>10000</v>
      </c>
      <c r="O30" s="27">
        <v>10000</v>
      </c>
      <c r="P30" s="27">
        <v>10000</v>
      </c>
      <c r="Q30" s="27">
        <v>10000</v>
      </c>
      <c r="R30" s="27">
        <v>10000</v>
      </c>
      <c r="S30" s="27">
        <v>10000</v>
      </c>
      <c r="T30"/>
      <c r="U30" s="3"/>
      <c r="V30" s="4"/>
    </row>
    <row r="31" spans="2:26" ht="12.4" customHeight="1" x14ac:dyDescent="0.2">
      <c r="B31" s="2"/>
      <c r="C31" s="3"/>
      <c r="D31"/>
      <c r="E31" t="s">
        <v>16</v>
      </c>
      <c r="F31"/>
      <c r="G31"/>
      <c r="H31" s="27">
        <v>5000</v>
      </c>
      <c r="I31" s="27">
        <v>5000</v>
      </c>
      <c r="J31" s="27">
        <v>5000</v>
      </c>
      <c r="K31" s="27">
        <v>5000</v>
      </c>
      <c r="L31" s="27">
        <v>5000</v>
      </c>
      <c r="M31" s="27">
        <v>5000</v>
      </c>
      <c r="N31" s="27">
        <v>5000</v>
      </c>
      <c r="O31" s="27">
        <v>5000</v>
      </c>
      <c r="P31" s="27">
        <v>5000</v>
      </c>
      <c r="Q31" s="27">
        <v>5000</v>
      </c>
      <c r="R31" s="27">
        <v>5000</v>
      </c>
      <c r="S31" s="27">
        <v>5000</v>
      </c>
      <c r="T31"/>
      <c r="U31" s="3"/>
      <c r="V31" s="4"/>
    </row>
    <row r="32" spans="2:26" ht="12.4" customHeight="1" x14ac:dyDescent="0.2">
      <c r="B32" s="2"/>
      <c r="C32" s="3"/>
      <c r="D32"/>
      <c r="E32" t="s">
        <v>17</v>
      </c>
      <c r="F32"/>
      <c r="G32"/>
      <c r="H32" s="27">
        <v>3000</v>
      </c>
      <c r="I32" s="27">
        <v>20000</v>
      </c>
      <c r="J32" s="27">
        <v>10000</v>
      </c>
      <c r="K32" s="27">
        <v>12000</v>
      </c>
      <c r="L32" s="27">
        <v>4000</v>
      </c>
      <c r="M32" s="27">
        <v>2000</v>
      </c>
      <c r="N32" s="27">
        <v>1000</v>
      </c>
      <c r="O32" s="27">
        <v>3000</v>
      </c>
      <c r="P32" s="27">
        <v>1000</v>
      </c>
      <c r="Q32" s="27">
        <v>2000</v>
      </c>
      <c r="R32" s="27">
        <v>3000</v>
      </c>
      <c r="S32" s="27">
        <v>1000</v>
      </c>
      <c r="T32"/>
      <c r="U32" s="3"/>
      <c r="V32" s="4"/>
    </row>
    <row r="33" spans="2:22" ht="12.4" customHeight="1" x14ac:dyDescent="0.2">
      <c r="B33" s="2"/>
      <c r="C33" s="3"/>
      <c r="D33"/>
      <c r="E33" t="s">
        <v>18</v>
      </c>
      <c r="F33"/>
      <c r="G33"/>
      <c r="H33" s="27">
        <v>4000</v>
      </c>
      <c r="I33" s="27">
        <v>4000</v>
      </c>
      <c r="J33" s="27">
        <v>4000</v>
      </c>
      <c r="K33" s="27">
        <v>4000</v>
      </c>
      <c r="L33" s="27">
        <v>4000</v>
      </c>
      <c r="M33" s="27">
        <v>4000</v>
      </c>
      <c r="N33" s="27">
        <v>4000</v>
      </c>
      <c r="O33" s="27">
        <v>4000</v>
      </c>
      <c r="P33" s="27">
        <v>4000</v>
      </c>
      <c r="Q33" s="27">
        <v>4000</v>
      </c>
      <c r="R33" s="27">
        <v>4000</v>
      </c>
      <c r="S33" s="27">
        <v>4000</v>
      </c>
      <c r="T33"/>
      <c r="U33" s="3"/>
      <c r="V33" s="4"/>
    </row>
    <row r="34" spans="2:22" ht="12.4" customHeight="1" x14ac:dyDescent="0.2">
      <c r="B34" s="2"/>
      <c r="C34" s="3"/>
      <c r="D34"/>
      <c r="E34" t="s">
        <v>19</v>
      </c>
      <c r="F34"/>
      <c r="G34"/>
      <c r="H34" s="27">
        <v>12000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10000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/>
      <c r="U34" s="3"/>
      <c r="V34" s="4"/>
    </row>
    <row r="35" spans="2:22" ht="12.4" customHeight="1" x14ac:dyDescent="0.2">
      <c r="B35" s="2"/>
      <c r="C35" s="3"/>
      <c r="D35"/>
      <c r="E35" t="s">
        <v>20</v>
      </c>
      <c r="F35"/>
      <c r="G35"/>
      <c r="H35" s="27">
        <v>20000</v>
      </c>
      <c r="I35" s="27">
        <v>20000</v>
      </c>
      <c r="J35" s="27">
        <v>20000</v>
      </c>
      <c r="K35" s="27">
        <v>20000</v>
      </c>
      <c r="L35" s="27">
        <v>20000</v>
      </c>
      <c r="M35" s="27">
        <v>20000</v>
      </c>
      <c r="N35" s="27">
        <v>20000</v>
      </c>
      <c r="O35" s="27">
        <v>20000</v>
      </c>
      <c r="P35" s="27">
        <v>20000</v>
      </c>
      <c r="Q35" s="27">
        <v>20000</v>
      </c>
      <c r="R35" s="27">
        <v>20000</v>
      </c>
      <c r="S35" s="27">
        <v>20000</v>
      </c>
      <c r="T35"/>
      <c r="U35" s="3"/>
      <c r="V35" s="4"/>
    </row>
    <row r="36" spans="2:22" ht="12.4" customHeight="1" x14ac:dyDescent="0.2">
      <c r="B36" s="2"/>
      <c r="C36" s="3"/>
      <c r="D36"/>
      <c r="E36" t="s">
        <v>21</v>
      </c>
      <c r="F36"/>
      <c r="G36"/>
      <c r="H36" s="27">
        <v>18000</v>
      </c>
      <c r="I36" s="27">
        <v>10000</v>
      </c>
      <c r="J36" s="27">
        <v>5000</v>
      </c>
      <c r="K36" s="27">
        <v>2000</v>
      </c>
      <c r="L36" s="27">
        <v>1000</v>
      </c>
      <c r="M36" s="27">
        <v>5000</v>
      </c>
      <c r="N36" s="27">
        <v>10000</v>
      </c>
      <c r="O36" s="27">
        <v>8000</v>
      </c>
      <c r="P36" s="27">
        <v>15000</v>
      </c>
      <c r="Q36" s="27">
        <v>20000</v>
      </c>
      <c r="R36" s="27">
        <v>3000</v>
      </c>
      <c r="S36" s="27">
        <v>5000</v>
      </c>
      <c r="T36"/>
      <c r="U36" s="3"/>
      <c r="V36" s="4"/>
    </row>
    <row r="37" spans="2:22" ht="12.4" customHeight="1" x14ac:dyDescent="0.2">
      <c r="B37" s="2"/>
      <c r="C37" s="3"/>
      <c r="D37"/>
      <c r="E37" t="s">
        <v>22</v>
      </c>
      <c r="F37"/>
      <c r="G37"/>
      <c r="H37" s="27">
        <v>10000</v>
      </c>
      <c r="I37" s="27">
        <v>10000</v>
      </c>
      <c r="J37" s="27">
        <v>10000</v>
      </c>
      <c r="K37" s="27">
        <v>10000</v>
      </c>
      <c r="L37" s="27">
        <v>10000</v>
      </c>
      <c r="M37" s="27">
        <v>10000</v>
      </c>
      <c r="N37" s="27">
        <v>10000</v>
      </c>
      <c r="O37" s="27">
        <v>10000</v>
      </c>
      <c r="P37" s="27">
        <v>10000</v>
      </c>
      <c r="Q37" s="27">
        <v>10000</v>
      </c>
      <c r="R37" s="27">
        <v>10000</v>
      </c>
      <c r="S37" s="27">
        <v>10000</v>
      </c>
      <c r="T37"/>
      <c r="U37" s="3"/>
      <c r="V37" s="4"/>
    </row>
    <row r="38" spans="2:22" ht="12.4" customHeight="1" x14ac:dyDescent="0.2">
      <c r="B38" s="2"/>
      <c r="C38" s="3"/>
      <c r="D38"/>
      <c r="E38" t="s">
        <v>22</v>
      </c>
      <c r="F38"/>
      <c r="G38"/>
      <c r="H38" s="27">
        <v>10000</v>
      </c>
      <c r="I38" s="27">
        <v>10000</v>
      </c>
      <c r="J38" s="27">
        <v>10000</v>
      </c>
      <c r="K38" s="27">
        <v>10000</v>
      </c>
      <c r="L38" s="27">
        <v>10000</v>
      </c>
      <c r="M38" s="27">
        <v>10000</v>
      </c>
      <c r="N38" s="27">
        <v>10000</v>
      </c>
      <c r="O38" s="27">
        <v>10000</v>
      </c>
      <c r="P38" s="27">
        <v>10000</v>
      </c>
      <c r="Q38" s="27">
        <v>10000</v>
      </c>
      <c r="R38" s="27">
        <v>10000</v>
      </c>
      <c r="S38" s="27">
        <v>10000</v>
      </c>
      <c r="T38"/>
      <c r="U38" s="3"/>
      <c r="V38" s="4"/>
    </row>
    <row r="39" spans="2:22" ht="12.4" customHeight="1" x14ac:dyDescent="0.2">
      <c r="B39" s="2"/>
      <c r="C39" s="3"/>
      <c r="D39"/>
      <c r="E39" t="s">
        <v>22</v>
      </c>
      <c r="F39"/>
      <c r="G39"/>
      <c r="H39" s="27">
        <v>10000</v>
      </c>
      <c r="I39" s="27">
        <v>10000</v>
      </c>
      <c r="J39" s="27">
        <v>10000</v>
      </c>
      <c r="K39" s="27">
        <v>10000</v>
      </c>
      <c r="L39" s="27">
        <v>10000</v>
      </c>
      <c r="M39" s="27">
        <v>10000</v>
      </c>
      <c r="N39" s="27">
        <v>10000</v>
      </c>
      <c r="O39" s="27">
        <v>10000</v>
      </c>
      <c r="P39" s="27">
        <v>10000</v>
      </c>
      <c r="Q39" s="27">
        <v>10000</v>
      </c>
      <c r="R39" s="27">
        <v>10000</v>
      </c>
      <c r="S39" s="27">
        <v>10000</v>
      </c>
      <c r="T39"/>
      <c r="U39" s="3"/>
      <c r="V39" s="4"/>
    </row>
    <row r="40" spans="2:22" ht="12.4" customHeight="1" thickBot="1" x14ac:dyDescent="0.25">
      <c r="B40" s="2"/>
      <c r="C40" s="3"/>
      <c r="D40"/>
      <c r="E40" s="30" t="s">
        <v>23</v>
      </c>
      <c r="F40" s="30"/>
      <c r="G40" s="30"/>
      <c r="H40" s="31">
        <f t="shared" ref="H40:S40" si="2">SUM(H26:H39)</f>
        <v>267000</v>
      </c>
      <c r="I40" s="31">
        <f t="shared" si="2"/>
        <v>329000</v>
      </c>
      <c r="J40" s="31">
        <f t="shared" si="2"/>
        <v>244000</v>
      </c>
      <c r="K40" s="31">
        <f t="shared" si="2"/>
        <v>283000</v>
      </c>
      <c r="L40" s="31">
        <f t="shared" si="2"/>
        <v>234000</v>
      </c>
      <c r="M40" s="31">
        <f t="shared" si="2"/>
        <v>231000</v>
      </c>
      <c r="N40" s="31">
        <f t="shared" si="2"/>
        <v>215000</v>
      </c>
      <c r="O40" s="31">
        <f t="shared" si="2"/>
        <v>230000</v>
      </c>
      <c r="P40" s="31">
        <f t="shared" si="2"/>
        <v>197000</v>
      </c>
      <c r="Q40" s="31">
        <f t="shared" si="2"/>
        <v>231000</v>
      </c>
      <c r="R40" s="31">
        <f t="shared" si="2"/>
        <v>255000</v>
      </c>
      <c r="S40" s="31">
        <f t="shared" si="2"/>
        <v>185000</v>
      </c>
      <c r="T40"/>
      <c r="U40" s="3"/>
      <c r="V40" s="4"/>
    </row>
    <row r="41" spans="2:22" ht="12.4" customHeight="1" x14ac:dyDescent="0.2">
      <c r="B41" s="2"/>
      <c r="C41" s="3"/>
      <c r="D41"/>
      <c r="E41"/>
      <c r="F41"/>
      <c r="G41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/>
      <c r="U41" s="3"/>
      <c r="V41" s="4"/>
    </row>
    <row r="42" spans="2:22" ht="12.4" customHeight="1" x14ac:dyDescent="0.2">
      <c r="B42" s="2"/>
      <c r="C42" s="3"/>
      <c r="D42" s="24" t="s">
        <v>29</v>
      </c>
      <c r="E42" s="24"/>
      <c r="F42" s="24"/>
      <c r="G42" s="24"/>
      <c r="H42"/>
      <c r="I42"/>
      <c r="J42"/>
      <c r="K42"/>
      <c r="L42"/>
      <c r="M42"/>
      <c r="N42"/>
      <c r="O42"/>
      <c r="P42"/>
      <c r="Q42"/>
      <c r="R42"/>
      <c r="S42"/>
      <c r="T42"/>
      <c r="U42" s="3"/>
      <c r="V42" s="4"/>
    </row>
    <row r="43" spans="2:22" ht="12.4" customHeight="1" x14ac:dyDescent="0.2">
      <c r="B43" s="2"/>
      <c r="C43" s="3"/>
      <c r="D43"/>
      <c r="E43" s="33" t="s">
        <v>41</v>
      </c>
      <c r="F43"/>
      <c r="G43"/>
      <c r="H43" s="27">
        <v>-50000</v>
      </c>
      <c r="I43" s="27"/>
      <c r="J43" s="27"/>
      <c r="K43" s="27">
        <v>-50000</v>
      </c>
      <c r="L43" s="27"/>
      <c r="M43" s="27"/>
      <c r="N43" s="27">
        <v>-50000</v>
      </c>
      <c r="O43" s="27"/>
      <c r="P43" s="27"/>
      <c r="Q43" s="27">
        <v>-50000</v>
      </c>
      <c r="R43" s="27"/>
      <c r="S43" s="27"/>
      <c r="T43"/>
      <c r="U43" s="3"/>
      <c r="V43" s="4"/>
    </row>
    <row r="44" spans="2:22" ht="12.4" customHeight="1" x14ac:dyDescent="0.2">
      <c r="B44" s="2"/>
      <c r="C44" s="3"/>
      <c r="D44"/>
      <c r="E44" s="33" t="s">
        <v>42</v>
      </c>
      <c r="F44"/>
      <c r="G44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/>
      <c r="U44" s="3"/>
      <c r="V44" s="4"/>
    </row>
    <row r="45" spans="2:22" ht="12.4" customHeight="1" x14ac:dyDescent="0.2">
      <c r="B45" s="2"/>
      <c r="C45" s="3"/>
      <c r="D45"/>
      <c r="E45" s="33" t="s">
        <v>43</v>
      </c>
      <c r="F45"/>
      <c r="G45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/>
      <c r="U45" s="3"/>
      <c r="V45" s="4"/>
    </row>
    <row r="46" spans="2:22" ht="12.4" customHeight="1" x14ac:dyDescent="0.2">
      <c r="B46" s="2"/>
      <c r="C46" s="3"/>
      <c r="D46"/>
      <c r="E46" s="33" t="s">
        <v>44</v>
      </c>
      <c r="F46"/>
      <c r="G46"/>
      <c r="H46" s="29"/>
      <c r="I46" s="29"/>
      <c r="J46" s="29"/>
      <c r="K46" s="29">
        <v>-150000</v>
      </c>
      <c r="L46" s="29"/>
      <c r="M46" s="29"/>
      <c r="N46" s="29"/>
      <c r="O46" s="29">
        <v>-75000</v>
      </c>
      <c r="P46" s="29"/>
      <c r="Q46" s="29"/>
      <c r="R46" s="29"/>
      <c r="S46" s="29"/>
      <c r="T46"/>
      <c r="U46" s="3"/>
      <c r="V46" s="4"/>
    </row>
    <row r="47" spans="2:22" ht="12.4" customHeight="1" thickBot="1" x14ac:dyDescent="0.25">
      <c r="B47" s="2"/>
      <c r="C47" s="3"/>
      <c r="D47"/>
      <c r="E47" s="30" t="s">
        <v>30</v>
      </c>
      <c r="F47" s="30"/>
      <c r="G47" s="30"/>
      <c r="H47" s="32">
        <f t="shared" ref="H47:S47" si="3">SUM(H43:H46)</f>
        <v>-50000</v>
      </c>
      <c r="I47" s="32">
        <f t="shared" si="3"/>
        <v>0</v>
      </c>
      <c r="J47" s="32">
        <f t="shared" si="3"/>
        <v>0</v>
      </c>
      <c r="K47" s="32">
        <f t="shared" si="3"/>
        <v>-200000</v>
      </c>
      <c r="L47" s="32">
        <f t="shared" si="3"/>
        <v>0</v>
      </c>
      <c r="M47" s="32">
        <f t="shared" si="3"/>
        <v>0</v>
      </c>
      <c r="N47" s="32">
        <f t="shared" si="3"/>
        <v>-50000</v>
      </c>
      <c r="O47" s="32">
        <f t="shared" si="3"/>
        <v>-75000</v>
      </c>
      <c r="P47" s="32">
        <f t="shared" si="3"/>
        <v>0</v>
      </c>
      <c r="Q47" s="32">
        <f t="shared" si="3"/>
        <v>-50000</v>
      </c>
      <c r="R47" s="32">
        <f t="shared" si="3"/>
        <v>0</v>
      </c>
      <c r="S47" s="32">
        <f t="shared" si="3"/>
        <v>0</v>
      </c>
      <c r="T47"/>
      <c r="U47" s="3"/>
      <c r="V47" s="4"/>
    </row>
    <row r="48" spans="2:22" ht="12.4" customHeight="1" x14ac:dyDescent="0.2">
      <c r="B48" s="2"/>
      <c r="C48" s="3"/>
      <c r="D48"/>
      <c r="E48"/>
      <c r="F48"/>
      <c r="G48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/>
      <c r="U48" s="3"/>
      <c r="V48" s="4"/>
    </row>
    <row r="49" spans="2:22" ht="12.4" customHeight="1" x14ac:dyDescent="0.2">
      <c r="B49" s="2"/>
      <c r="C49" s="3"/>
      <c r="D49" s="24" t="s">
        <v>32</v>
      </c>
      <c r="E49"/>
      <c r="F49"/>
      <c r="G49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/>
      <c r="U49" s="3"/>
      <c r="V49" s="4"/>
    </row>
    <row r="50" spans="2:22" ht="12.4" customHeight="1" x14ac:dyDescent="0.2">
      <c r="B50" s="2"/>
      <c r="C50" s="3"/>
      <c r="E50" s="33" t="s">
        <v>45</v>
      </c>
      <c r="F50"/>
      <c r="G50"/>
      <c r="H50" s="28">
        <f t="shared" ref="H50:S50" si="4">SUM(H23,-H40,H47)</f>
        <v>28000</v>
      </c>
      <c r="I50" s="28">
        <f t="shared" si="4"/>
        <v>21000</v>
      </c>
      <c r="J50" s="28">
        <f t="shared" si="4"/>
        <v>53000</v>
      </c>
      <c r="K50" s="28">
        <f t="shared" si="4"/>
        <v>-189000</v>
      </c>
      <c r="L50" s="28">
        <f t="shared" si="4"/>
        <v>61000</v>
      </c>
      <c r="M50" s="28">
        <f t="shared" si="4"/>
        <v>24000</v>
      </c>
      <c r="N50" s="28">
        <f t="shared" si="4"/>
        <v>-50000</v>
      </c>
      <c r="O50" s="28">
        <f t="shared" si="4"/>
        <v>-78000</v>
      </c>
      <c r="P50" s="28">
        <f t="shared" si="4"/>
        <v>62000</v>
      </c>
      <c r="Q50" s="28">
        <f t="shared" si="4"/>
        <v>-11000</v>
      </c>
      <c r="R50" s="28">
        <f t="shared" si="4"/>
        <v>27000</v>
      </c>
      <c r="S50" s="28">
        <f t="shared" si="4"/>
        <v>85000</v>
      </c>
      <c r="T50"/>
      <c r="U50" s="3"/>
      <c r="V50" s="4"/>
    </row>
    <row r="51" spans="2:22" ht="12.4" customHeight="1" x14ac:dyDescent="0.2">
      <c r="B51" s="2"/>
      <c r="C51" s="3"/>
      <c r="E51" s="33" t="s">
        <v>39</v>
      </c>
      <c r="F51"/>
      <c r="G51"/>
      <c r="H51" s="28">
        <f>+H50</f>
        <v>28000</v>
      </c>
      <c r="I51" s="28">
        <f t="shared" ref="I51:S51" si="5">+I50+H51</f>
        <v>49000</v>
      </c>
      <c r="J51" s="28">
        <f t="shared" si="5"/>
        <v>102000</v>
      </c>
      <c r="K51" s="28">
        <f t="shared" si="5"/>
        <v>-87000</v>
      </c>
      <c r="L51" s="28">
        <f t="shared" si="5"/>
        <v>-26000</v>
      </c>
      <c r="M51" s="28">
        <f t="shared" si="5"/>
        <v>-2000</v>
      </c>
      <c r="N51" s="28">
        <f t="shared" si="5"/>
        <v>-52000</v>
      </c>
      <c r="O51" s="28">
        <f t="shared" si="5"/>
        <v>-130000</v>
      </c>
      <c r="P51" s="28">
        <f t="shared" si="5"/>
        <v>-68000</v>
      </c>
      <c r="Q51" s="28">
        <f t="shared" si="5"/>
        <v>-79000</v>
      </c>
      <c r="R51" s="28">
        <f t="shared" si="5"/>
        <v>-52000</v>
      </c>
      <c r="S51" s="28">
        <f t="shared" si="5"/>
        <v>33000</v>
      </c>
      <c r="T51"/>
      <c r="U51" s="3"/>
      <c r="V51" s="4"/>
    </row>
    <row r="52" spans="2:22" ht="12.4" customHeight="1" x14ac:dyDescent="0.2">
      <c r="B52" s="2"/>
      <c r="C52" s="3"/>
      <c r="D52"/>
      <c r="E52"/>
      <c r="F52"/>
      <c r="G52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/>
      <c r="U52" s="3"/>
      <c r="V52" s="4"/>
    </row>
    <row r="53" spans="2:22" ht="12.4" customHeight="1" x14ac:dyDescent="0.2">
      <c r="B53" s="2"/>
      <c r="C53" s="3"/>
      <c r="D53" s="24" t="s">
        <v>24</v>
      </c>
      <c r="E53" s="24" t="s">
        <v>33</v>
      </c>
      <c r="F53" s="24"/>
      <c r="G53" s="24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/>
      <c r="U53" s="3"/>
      <c r="V53" s="4"/>
    </row>
    <row r="54" spans="2:22" ht="12.4" customHeight="1" x14ac:dyDescent="0.2">
      <c r="B54" s="2"/>
      <c r="C54" s="3"/>
      <c r="D54"/>
      <c r="E54" s="33" t="s">
        <v>46</v>
      </c>
      <c r="F54" s="34">
        <f>+F12</f>
        <v>220000</v>
      </c>
      <c r="G54"/>
      <c r="H54" s="20">
        <f>+F54+H50</f>
        <v>248000</v>
      </c>
      <c r="I54" s="20">
        <f>+H54+I50</f>
        <v>269000</v>
      </c>
      <c r="J54" s="20">
        <f t="shared" ref="J54:S54" si="6">+I54+J50</f>
        <v>322000</v>
      </c>
      <c r="K54" s="20">
        <f t="shared" si="6"/>
        <v>133000</v>
      </c>
      <c r="L54" s="20">
        <f t="shared" si="6"/>
        <v>194000</v>
      </c>
      <c r="M54" s="20">
        <f t="shared" si="6"/>
        <v>218000</v>
      </c>
      <c r="N54" s="20">
        <f t="shared" si="6"/>
        <v>168000</v>
      </c>
      <c r="O54" s="20">
        <f t="shared" si="6"/>
        <v>90000</v>
      </c>
      <c r="P54" s="20">
        <f t="shared" si="6"/>
        <v>152000</v>
      </c>
      <c r="Q54" s="20">
        <f t="shared" si="6"/>
        <v>141000</v>
      </c>
      <c r="R54" s="20">
        <f t="shared" si="6"/>
        <v>168000</v>
      </c>
      <c r="S54" s="20">
        <f t="shared" si="6"/>
        <v>253000</v>
      </c>
      <c r="T54"/>
      <c r="U54" s="3"/>
      <c r="V54" s="4"/>
    </row>
    <row r="55" spans="2:22" ht="12.4" customHeight="1" x14ac:dyDescent="0.2">
      <c r="B55" s="2"/>
      <c r="C55" s="3"/>
      <c r="D55"/>
      <c r="E55" t="s">
        <v>25</v>
      </c>
      <c r="F55" s="25">
        <f>+F13</f>
        <v>50000</v>
      </c>
      <c r="G55"/>
      <c r="H55" s="36">
        <f t="shared" ref="H55:S55" si="7">+$F$13</f>
        <v>50000</v>
      </c>
      <c r="I55" s="36">
        <f t="shared" si="7"/>
        <v>50000</v>
      </c>
      <c r="J55" s="36">
        <f t="shared" si="7"/>
        <v>50000</v>
      </c>
      <c r="K55" s="36">
        <f t="shared" si="7"/>
        <v>50000</v>
      </c>
      <c r="L55" s="36">
        <f t="shared" si="7"/>
        <v>50000</v>
      </c>
      <c r="M55" s="36">
        <f t="shared" si="7"/>
        <v>50000</v>
      </c>
      <c r="N55" s="36">
        <f t="shared" si="7"/>
        <v>50000</v>
      </c>
      <c r="O55" s="36">
        <f t="shared" si="7"/>
        <v>50000</v>
      </c>
      <c r="P55" s="36">
        <f t="shared" si="7"/>
        <v>50000</v>
      </c>
      <c r="Q55" s="36">
        <f t="shared" si="7"/>
        <v>50000</v>
      </c>
      <c r="R55" s="36">
        <f t="shared" si="7"/>
        <v>50000</v>
      </c>
      <c r="S55" s="36">
        <f t="shared" si="7"/>
        <v>50000</v>
      </c>
      <c r="T55"/>
      <c r="U55" s="3"/>
      <c r="V55" s="4"/>
    </row>
    <row r="56" spans="2:22" ht="12.4" customHeight="1" thickBot="1" x14ac:dyDescent="0.25">
      <c r="B56" s="2"/>
      <c r="C56" s="3"/>
      <c r="D56"/>
      <c r="E56" s="37" t="s">
        <v>36</v>
      </c>
      <c r="F56" s="30"/>
      <c r="G56" s="30"/>
      <c r="H56" s="32">
        <f>SUM(H54:H55)</f>
        <v>298000</v>
      </c>
      <c r="I56" s="32">
        <f t="shared" ref="I56:S56" si="8">SUM(I54:I55)</f>
        <v>319000</v>
      </c>
      <c r="J56" s="32">
        <f t="shared" si="8"/>
        <v>372000</v>
      </c>
      <c r="K56" s="32">
        <f t="shared" si="8"/>
        <v>183000</v>
      </c>
      <c r="L56" s="32">
        <f t="shared" si="8"/>
        <v>244000</v>
      </c>
      <c r="M56" s="32">
        <f t="shared" si="8"/>
        <v>268000</v>
      </c>
      <c r="N56" s="32">
        <f t="shared" si="8"/>
        <v>218000</v>
      </c>
      <c r="O56" s="32">
        <f t="shared" si="8"/>
        <v>140000</v>
      </c>
      <c r="P56" s="32">
        <f t="shared" si="8"/>
        <v>202000</v>
      </c>
      <c r="Q56" s="32">
        <f t="shared" si="8"/>
        <v>191000</v>
      </c>
      <c r="R56" s="32">
        <f t="shared" si="8"/>
        <v>218000</v>
      </c>
      <c r="S56" s="32">
        <f t="shared" si="8"/>
        <v>303000</v>
      </c>
      <c r="T56"/>
      <c r="U56" s="3"/>
      <c r="V56" s="4"/>
    </row>
    <row r="57" spans="2:22" ht="12.4" hidden="1" customHeight="1" x14ac:dyDescent="0.2">
      <c r="B57" s="2"/>
      <c r="C57" s="3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 s="3"/>
      <c r="V57" s="4"/>
    </row>
    <row r="58" spans="2:22" ht="12.6" hidden="1" customHeight="1" x14ac:dyDescent="0.2"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4"/>
    </row>
    <row r="59" spans="2:22" ht="12.6" customHeight="1" thickBot="1" x14ac:dyDescent="0.25"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"/>
    </row>
  </sheetData>
  <mergeCells count="10">
    <mergeCell ref="Y2:AA2"/>
    <mergeCell ref="AB2:AD2"/>
    <mergeCell ref="Z5:AA5"/>
    <mergeCell ref="AC5:AD5"/>
    <mergeCell ref="H10:S15"/>
    <mergeCell ref="B6:V6"/>
    <mergeCell ref="H3:J3"/>
    <mergeCell ref="H4:J4"/>
    <mergeCell ref="B3:E3"/>
    <mergeCell ref="B4:E4"/>
  </mergeCells>
  <phoneticPr fontId="7" type="noConversion"/>
  <conditionalFormatting sqref="H56:S56">
    <cfRule type="cellIs" dxfId="0" priority="1" stopIfTrue="1" operator="lessThan">
      <formula>0</formula>
    </cfRule>
  </conditionalFormatting>
  <dataValidations count="5">
    <dataValidation type="decimal" allowBlank="1" showInputMessage="1" showErrorMessage="1" errorTitle="Verfügbarer Kontokorrekt" error="Hier bitte die den verfügbaren Kontokorrentrahmen in Euro bis maximal 99.999.999 eingeben." sqref="H55:S55">
      <formula1>0</formula1>
      <formula2>99999999</formula2>
    </dataValidation>
    <dataValidation type="whole" allowBlank="1" showInputMessage="1" showErrorMessage="1" errorTitle="Einnahmen" error="Hier bitte die Einnahmen (Liquiditätszuflüsse) bis maximal 99.999.999 als ganze Zahl in Euro eingeben." sqref="H19:S22">
      <formula1>0</formula1>
      <formula2>99999999</formula2>
    </dataValidation>
    <dataValidation type="decimal" allowBlank="1" showInputMessage="1" showErrorMessage="1" errorTitle="Ausgaben" error="Hier bitte die Ausgaben (Liquiditätsabflüsse) bis maximal 99.999.999 Euro als ganze Zahl abgeben." sqref="H26:S39">
      <formula1>0</formula1>
      <formula2>99999999</formula2>
    </dataValidation>
    <dataValidation type="date" allowBlank="1" showInputMessage="1" showErrorMessage="1" errorTitle="Datum" error="Hier bitte das Datum eingeben, für den der Rückstellungsspiegel aufgestellt wird." sqref="H4">
      <formula1>36526</formula1>
      <formula2>73050</formula2>
    </dataValidation>
    <dataValidation type="whole" allowBlank="1" showInputMessage="1" showErrorMessage="1" errorTitle="Kapitalverwendungsmaßnahmen" error="Hier bitte geplante Kapitalverwendungsmaßnahmen (Investitionen, Darlehen etc.) von -99.999.999 bis +99.999.999 eingeben." sqref="H43:S46">
      <formula1>-99999999</formula1>
      <formula2>99999999</formula2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5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Liquidiätsplan</vt:lpstr>
      <vt:lpstr>Liquidiätsplan!Druckbereich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2018-01-17T14:51:50Z</dcterms:created>
  <dcterms:modified xsi:type="dcterms:W3CDTF">2018-01-17T14:51:56Z</dcterms:modified>
</cp:coreProperties>
</file>